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2\Самообследование за 2021\"/>
    </mc:Choice>
  </mc:AlternateContent>
  <xr:revisionPtr revIDLastSave="0" documentId="13_ncr:1_{EBEE34A4-48F4-485D-B728-416C4C486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г" sheetId="1" r:id="rId1"/>
    <sheet name="2020г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55" i="1" s="1"/>
  <c r="D48" i="1"/>
  <c r="D30" i="1"/>
  <c r="E8" i="1"/>
  <c r="D11" i="1"/>
  <c r="D13" i="1"/>
  <c r="D33" i="1"/>
  <c r="D19" i="1"/>
  <c r="D28" i="1"/>
  <c r="D34" i="1" l="1"/>
  <c r="D10" i="1"/>
  <c r="D14" i="1" s="1"/>
  <c r="E7" i="1" s="1"/>
  <c r="D49" i="2"/>
  <c r="D33" i="2"/>
  <c r="D26" i="2"/>
  <c r="D20" i="2"/>
  <c r="D14" i="2"/>
</calcChain>
</file>

<file path=xl/sharedStrings.xml><?xml version="1.0" encoding="utf-8"?>
<sst xmlns="http://schemas.openxmlformats.org/spreadsheetml/2006/main" count="234" uniqueCount="125">
  <si>
    <t>Расходы за счет средст областного бюджета и платных образовательных услуг за 2020 год</t>
  </si>
  <si>
    <t>№ п/п</t>
  </si>
  <si>
    <t>Наименование приобретенного оборудования</t>
  </si>
  <si>
    <t>Количество приобретенного оборудования</t>
  </si>
  <si>
    <t xml:space="preserve">Стоимость  </t>
  </si>
  <si>
    <t>Основное здание, Российская 5</t>
  </si>
  <si>
    <t>1.1.</t>
  </si>
  <si>
    <t>Комплект интерактивного оборудования (интерактивная панель, ноутбук)</t>
  </si>
  <si>
    <t>1 комплект</t>
  </si>
  <si>
    <t>1.2.</t>
  </si>
  <si>
    <t>Микроскоп</t>
  </si>
  <si>
    <t>2 штуки</t>
  </si>
  <si>
    <t>1.3.</t>
  </si>
  <si>
    <t>Игрушки в группы</t>
  </si>
  <si>
    <t>14 групп</t>
  </si>
  <si>
    <t>1.4.</t>
  </si>
  <si>
    <t>Учебное оборудование для детей с тяжелыми нарушениями речи (пособия и дидактический материал)</t>
  </si>
  <si>
    <t>1.5.</t>
  </si>
  <si>
    <t xml:space="preserve">Канцтовары </t>
  </si>
  <si>
    <t>1.6.</t>
  </si>
  <si>
    <t>340 детей</t>
  </si>
  <si>
    <t>2.</t>
  </si>
  <si>
    <t>ОСП 1, Солнечная 7</t>
  </si>
  <si>
    <t>На одного ребенка 1034,90</t>
  </si>
  <si>
    <t>2.1.</t>
  </si>
  <si>
    <t xml:space="preserve">2.2. </t>
  </si>
  <si>
    <t>2.3.</t>
  </si>
  <si>
    <t>6 групп</t>
  </si>
  <si>
    <t>Итого по основному зданию</t>
  </si>
  <si>
    <t>2.4.</t>
  </si>
  <si>
    <t>Итого по ОСП 1</t>
  </si>
  <si>
    <t>На одного ребенка 1061,55</t>
  </si>
  <si>
    <t>3.</t>
  </si>
  <si>
    <t>ОСП 2, Цветников 6</t>
  </si>
  <si>
    <t>3.1.</t>
  </si>
  <si>
    <t xml:space="preserve">3.2. </t>
  </si>
  <si>
    <t>3.3.</t>
  </si>
  <si>
    <t>3.4.</t>
  </si>
  <si>
    <t>3.5.</t>
  </si>
  <si>
    <t>Итого по ОСП 2</t>
  </si>
  <si>
    <t>На одного ребенка 1059,20</t>
  </si>
  <si>
    <t>4.</t>
  </si>
  <si>
    <t>ОСП 3, Мира 33</t>
  </si>
  <si>
    <t>141 ребенок</t>
  </si>
  <si>
    <t>121 ребенок</t>
  </si>
  <si>
    <t>4.1.</t>
  </si>
  <si>
    <t>4.2.</t>
  </si>
  <si>
    <t>4.3.</t>
  </si>
  <si>
    <t xml:space="preserve">4.4. </t>
  </si>
  <si>
    <t>4.5.</t>
  </si>
  <si>
    <t>4.6.</t>
  </si>
  <si>
    <t>Итого по ОСП 3</t>
  </si>
  <si>
    <t>12 групп</t>
  </si>
  <si>
    <t>Игровое обрудование</t>
  </si>
  <si>
    <t>На одного ребенка 1088,8</t>
  </si>
  <si>
    <t>Расходы за счет средст областного бюджета выделяемых на одного ребенка</t>
  </si>
  <si>
    <t>Расходы за счет оказания платных образовательных услуг за 2020 год</t>
  </si>
  <si>
    <t>Куда приобретено</t>
  </si>
  <si>
    <t>Сумма</t>
  </si>
  <si>
    <t xml:space="preserve">Поступило средств за счет оказания платных образовательных услуг - </t>
  </si>
  <si>
    <t>1.</t>
  </si>
  <si>
    <t>Заработная плата с учетом налогов</t>
  </si>
  <si>
    <t>Педагоги ведущие платные образовательные услуги</t>
  </si>
  <si>
    <t>Оплата коммунальных расходов</t>
  </si>
  <si>
    <t>Оплата налога на имущество</t>
  </si>
  <si>
    <t>Ноутбук и МФУ</t>
  </si>
  <si>
    <t>5.</t>
  </si>
  <si>
    <t>Доплата за учебное оборудование для детей с тяжелыми нарушениями речи (пособия и дидактический материал)</t>
  </si>
  <si>
    <t>все здания</t>
  </si>
  <si>
    <t>6.</t>
  </si>
  <si>
    <t>Приобретение бумаги</t>
  </si>
  <si>
    <t>7.</t>
  </si>
  <si>
    <t>Приобретение детской мебели</t>
  </si>
  <si>
    <t>8.</t>
  </si>
  <si>
    <t>Итого расходов</t>
  </si>
  <si>
    <t>Поступило - 904041,42, количество детей 854, в расчете на одного ребенка в среднем 1058,60</t>
  </si>
  <si>
    <t>Расходы за счет средст областного бюджета и платных образовательных услуг за 2021 год</t>
  </si>
  <si>
    <t>Расходы за счет оказания платных образовательных услуг за 2021 год</t>
  </si>
  <si>
    <t>Поступило - 1064880,00, количество детей 1160, в расчете на одного ребенка в среднем 918,0</t>
  </si>
  <si>
    <t>314 детей</t>
  </si>
  <si>
    <t>120 детей</t>
  </si>
  <si>
    <t>140 детей</t>
  </si>
  <si>
    <t>242 ребенка</t>
  </si>
  <si>
    <t>5.1.</t>
  </si>
  <si>
    <t>ОСП 4, Мичурина,13</t>
  </si>
  <si>
    <t>Уличный спортивный комплекс</t>
  </si>
  <si>
    <t>344 ребенка</t>
  </si>
  <si>
    <t>Доска для мела</t>
  </si>
  <si>
    <t>1 штука</t>
  </si>
  <si>
    <t>Комплект послушные ладошки</t>
  </si>
  <si>
    <t>Детская мягкая мебель</t>
  </si>
  <si>
    <t>3.6.</t>
  </si>
  <si>
    <t>Студия аква-анимация</t>
  </si>
  <si>
    <t>3.7.</t>
  </si>
  <si>
    <t>3.8.</t>
  </si>
  <si>
    <t>Игровой домик</t>
  </si>
  <si>
    <t>6шт.</t>
  </si>
  <si>
    <t>12шт.</t>
  </si>
  <si>
    <t>На одного ребенка 0,00</t>
  </si>
  <si>
    <t>На одного ребенка 938,22</t>
  </si>
  <si>
    <t>На одного ребенка 1440,11</t>
  </si>
  <si>
    <t>На одного ребенка 2356,69</t>
  </si>
  <si>
    <t>На одного ребенка 1105,49</t>
  </si>
  <si>
    <t>Планшет (ОСП1, ОСП2)</t>
  </si>
  <si>
    <t>ОСП 2, Цветников 6 ОСП1, Солнечная,7</t>
  </si>
  <si>
    <t>Коммандировочные расходы</t>
  </si>
  <si>
    <t>Российская,5</t>
  </si>
  <si>
    <t>Штраф</t>
  </si>
  <si>
    <t>Приобретение метод.материалов для платных ОСП 2, книг выпускникам</t>
  </si>
  <si>
    <t>Вазоны</t>
  </si>
  <si>
    <t>9.</t>
  </si>
  <si>
    <t>10.</t>
  </si>
  <si>
    <t>11.</t>
  </si>
  <si>
    <t>14 шт.</t>
  </si>
  <si>
    <t>на 14 групп</t>
  </si>
  <si>
    <t>Интерактивное оборудование: глобус</t>
  </si>
  <si>
    <t>ОСП 2, Цветников 6 -+ оборрудование на реализацию  проект по гранту STEM- образование</t>
  </si>
  <si>
    <t>Игровой набор Дары Фребеля - грант</t>
  </si>
  <si>
    <t>Игровой комплекс научные эксперименты - грант</t>
  </si>
  <si>
    <t>Образовательный комплекс по математике - грант</t>
  </si>
  <si>
    <t>Интерактивное оборудование: глобус, планшет</t>
  </si>
  <si>
    <t>Итого по ОСП 4 - приобретеалось при открытии детского сада</t>
  </si>
  <si>
    <t>ОСП 4</t>
  </si>
  <si>
    <t>ОСП 3, Мира 33 и ОСП1 Солнечная,7</t>
  </si>
  <si>
    <t>7 комплектов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</si>
</sst>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" fontId="0" fillId="0" borderId="1" xfId="0" applyNumberFormat="1" applyBorder="1"/>
    <xf numFmtId="0" fontId="2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3" borderId="1" xfId="0" applyFont="1" applyFill="1" applyBorder="1"/>
    <xf numFmtId="16" fontId="0" fillId="3" borderId="1" xfId="0" applyNumberFormat="1" applyFill="1" applyBorder="1"/>
    <xf numFmtId="0" fontId="2" fillId="2" borderId="1" xfId="0" applyFont="1" applyFill="1" applyBorder="1"/>
    <xf numFmtId="0" fontId="4" fillId="3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7" workbookViewId="0">
      <selection activeCell="G26" sqref="G26"/>
    </sheetView>
  </sheetViews>
  <sheetFormatPr defaultRowHeight="15" x14ac:dyDescent="0.25"/>
  <cols>
    <col min="1" max="1" width="7.140625" style="9" customWidth="1"/>
    <col min="2" max="2" width="36.140625" style="9" customWidth="1"/>
    <col min="3" max="3" width="21.28515625" style="9" customWidth="1"/>
    <col min="4" max="4" width="16.5703125" style="9" customWidth="1"/>
    <col min="5" max="5" width="13.28515625" customWidth="1"/>
  </cols>
  <sheetData>
    <row r="1" spans="1:8" x14ac:dyDescent="0.25">
      <c r="B1" s="10" t="s">
        <v>76</v>
      </c>
    </row>
    <row r="3" spans="1:8" x14ac:dyDescent="0.25">
      <c r="B3" s="10" t="s">
        <v>55</v>
      </c>
    </row>
    <row r="5" spans="1:8" x14ac:dyDescent="0.25">
      <c r="A5" s="10" t="s">
        <v>78</v>
      </c>
      <c r="B5" s="10"/>
    </row>
    <row r="7" spans="1:8" ht="45" x14ac:dyDescent="0.25">
      <c r="A7" s="11" t="s">
        <v>1</v>
      </c>
      <c r="B7" s="12" t="s">
        <v>2</v>
      </c>
      <c r="C7" s="12" t="s">
        <v>3</v>
      </c>
      <c r="D7" s="11" t="s">
        <v>4</v>
      </c>
      <c r="E7">
        <f>D14+D19+D28+D34</f>
        <v>1064880</v>
      </c>
    </row>
    <row r="8" spans="1:8" ht="30" x14ac:dyDescent="0.25">
      <c r="A8" s="11">
        <v>1</v>
      </c>
      <c r="B8" s="13" t="s">
        <v>5</v>
      </c>
      <c r="C8" s="14" t="s">
        <v>79</v>
      </c>
      <c r="D8" s="13" t="s">
        <v>99</v>
      </c>
      <c r="E8">
        <f>215390+849490</f>
        <v>1064880</v>
      </c>
      <c r="H8" s="3"/>
    </row>
    <row r="9" spans="1:8" x14ac:dyDescent="0.25">
      <c r="A9" s="11" t="s">
        <v>6</v>
      </c>
      <c r="B9" s="12" t="s">
        <v>92</v>
      </c>
      <c r="C9" s="11" t="s">
        <v>8</v>
      </c>
      <c r="D9" s="11">
        <v>63631</v>
      </c>
      <c r="H9" s="3"/>
    </row>
    <row r="10" spans="1:8" x14ac:dyDescent="0.25">
      <c r="A10" s="11" t="s">
        <v>9</v>
      </c>
      <c r="B10" s="12" t="s">
        <v>87</v>
      </c>
      <c r="C10" s="11" t="s">
        <v>11</v>
      </c>
      <c r="D10" s="11">
        <f>4990*2</f>
        <v>9980</v>
      </c>
      <c r="H10" s="3"/>
    </row>
    <row r="11" spans="1:8" ht="30" x14ac:dyDescent="0.25">
      <c r="A11" s="11" t="s">
        <v>12</v>
      </c>
      <c r="B11" s="12" t="s">
        <v>120</v>
      </c>
      <c r="C11" s="11" t="s">
        <v>8</v>
      </c>
      <c r="D11" s="15">
        <f>12990+11569.26</f>
        <v>24559.260000000002</v>
      </c>
      <c r="H11" s="3"/>
    </row>
    <row r="12" spans="1:8" x14ac:dyDescent="0.25">
      <c r="A12" s="11" t="s">
        <v>15</v>
      </c>
      <c r="B12" s="12" t="s">
        <v>95</v>
      </c>
      <c r="C12" s="11" t="s">
        <v>113</v>
      </c>
      <c r="D12" s="11">
        <v>9480</v>
      </c>
      <c r="H12" s="3"/>
    </row>
    <row r="13" spans="1:8" x14ac:dyDescent="0.25">
      <c r="A13" s="11" t="s">
        <v>17</v>
      </c>
      <c r="B13" s="12" t="s">
        <v>53</v>
      </c>
      <c r="C13" s="11" t="s">
        <v>114</v>
      </c>
      <c r="D13" s="11">
        <f>196430-4740-4740</f>
        <v>186950</v>
      </c>
      <c r="H13" s="3"/>
    </row>
    <row r="14" spans="1:8" x14ac:dyDescent="0.25">
      <c r="A14" s="11" t="s">
        <v>19</v>
      </c>
      <c r="B14" s="12" t="s">
        <v>28</v>
      </c>
      <c r="C14" s="11"/>
      <c r="D14" s="17">
        <f>SUM(D9:D13)</f>
        <v>294600.26</v>
      </c>
      <c r="H14" s="3"/>
    </row>
    <row r="15" spans="1:8" ht="30" x14ac:dyDescent="0.25">
      <c r="A15" s="11" t="s">
        <v>21</v>
      </c>
      <c r="B15" s="13" t="s">
        <v>22</v>
      </c>
      <c r="C15" s="14" t="s">
        <v>80</v>
      </c>
      <c r="D15" s="13" t="s">
        <v>100</v>
      </c>
      <c r="H15" s="3"/>
    </row>
    <row r="16" spans="1:8" x14ac:dyDescent="0.25">
      <c r="A16" s="11" t="s">
        <v>24</v>
      </c>
      <c r="B16" s="12" t="s">
        <v>85</v>
      </c>
      <c r="C16" s="11" t="s">
        <v>8</v>
      </c>
      <c r="D16" s="11">
        <v>155083.44</v>
      </c>
      <c r="H16" s="3"/>
    </row>
    <row r="17" spans="1:8" ht="16.5" customHeight="1" x14ac:dyDescent="0.25">
      <c r="A17" s="11" t="s">
        <v>25</v>
      </c>
      <c r="B17" s="12" t="s">
        <v>115</v>
      </c>
      <c r="C17" s="11" t="s">
        <v>8</v>
      </c>
      <c r="D17" s="15">
        <v>12990</v>
      </c>
      <c r="H17" s="3"/>
    </row>
    <row r="18" spans="1:8" x14ac:dyDescent="0.25">
      <c r="A18" s="11" t="s">
        <v>26</v>
      </c>
      <c r="B18" s="12" t="s">
        <v>95</v>
      </c>
      <c r="C18" s="11" t="s">
        <v>96</v>
      </c>
      <c r="D18" s="11">
        <v>4740</v>
      </c>
      <c r="H18" s="3"/>
    </row>
    <row r="19" spans="1:8" x14ac:dyDescent="0.25">
      <c r="A19" s="11" t="s">
        <v>29</v>
      </c>
      <c r="B19" s="12" t="s">
        <v>30</v>
      </c>
      <c r="C19" s="11"/>
      <c r="D19" s="17">
        <f>SUM(D16:D18)</f>
        <v>172813.44</v>
      </c>
      <c r="H19" s="3"/>
    </row>
    <row r="20" spans="1:8" ht="61.5" customHeight="1" x14ac:dyDescent="0.25">
      <c r="A20" s="14" t="s">
        <v>32</v>
      </c>
      <c r="B20" s="13" t="s">
        <v>116</v>
      </c>
      <c r="C20" s="14" t="s">
        <v>81</v>
      </c>
      <c r="D20" s="13" t="s">
        <v>101</v>
      </c>
      <c r="H20" s="3"/>
    </row>
    <row r="21" spans="1:8" x14ac:dyDescent="0.25">
      <c r="A21" s="11" t="s">
        <v>34</v>
      </c>
      <c r="B21" s="12" t="s">
        <v>95</v>
      </c>
      <c r="C21" s="11" t="s">
        <v>96</v>
      </c>
      <c r="D21" s="11">
        <v>4740</v>
      </c>
      <c r="H21" s="3"/>
    </row>
    <row r="22" spans="1:8" ht="31.5" x14ac:dyDescent="0.25">
      <c r="A22" s="11" t="s">
        <v>35</v>
      </c>
      <c r="B22" s="18" t="s">
        <v>117</v>
      </c>
      <c r="C22" s="11" t="s">
        <v>8</v>
      </c>
      <c r="D22" s="11">
        <v>31673</v>
      </c>
      <c r="H22" s="3"/>
    </row>
    <row r="23" spans="1:8" ht="15.75" x14ac:dyDescent="0.25">
      <c r="A23" s="11" t="s">
        <v>36</v>
      </c>
      <c r="B23" s="8" t="s">
        <v>89</v>
      </c>
      <c r="C23" s="11" t="s">
        <v>8</v>
      </c>
      <c r="D23" s="11">
        <v>38950</v>
      </c>
      <c r="H23" s="3"/>
    </row>
    <row r="24" spans="1:8" ht="31.5" x14ac:dyDescent="0.25">
      <c r="A24" s="11" t="s">
        <v>37</v>
      </c>
      <c r="B24" s="18" t="s">
        <v>118</v>
      </c>
      <c r="C24" s="11" t="s">
        <v>8</v>
      </c>
      <c r="D24" s="11">
        <v>47690</v>
      </c>
      <c r="H24" s="3"/>
    </row>
    <row r="25" spans="1:8" ht="15.75" x14ac:dyDescent="0.25">
      <c r="A25" s="11" t="s">
        <v>38</v>
      </c>
      <c r="B25" s="8" t="s">
        <v>90</v>
      </c>
      <c r="C25" s="11" t="s">
        <v>124</v>
      </c>
      <c r="D25" s="15">
        <v>99465</v>
      </c>
      <c r="H25" s="3"/>
    </row>
    <row r="26" spans="1:8" ht="31.5" x14ac:dyDescent="0.25">
      <c r="A26" s="11" t="s">
        <v>91</v>
      </c>
      <c r="B26" s="18" t="s">
        <v>119</v>
      </c>
      <c r="C26" s="11" t="s">
        <v>8</v>
      </c>
      <c r="D26" s="15">
        <v>94429.05</v>
      </c>
      <c r="H26" s="3"/>
    </row>
    <row r="27" spans="1:8" ht="15.75" customHeight="1" x14ac:dyDescent="0.25">
      <c r="A27" s="11" t="s">
        <v>93</v>
      </c>
      <c r="B27" s="12" t="s">
        <v>115</v>
      </c>
      <c r="C27" s="11" t="s">
        <v>8</v>
      </c>
      <c r="D27" s="15">
        <v>12990</v>
      </c>
      <c r="H27" s="3"/>
    </row>
    <row r="28" spans="1:8" x14ac:dyDescent="0.25">
      <c r="A28" s="11" t="s">
        <v>94</v>
      </c>
      <c r="B28" s="12" t="s">
        <v>39</v>
      </c>
      <c r="C28" s="11"/>
      <c r="D28" s="17">
        <f>SUM(D21:D27)</f>
        <v>329937.05</v>
      </c>
      <c r="H28" s="3"/>
    </row>
    <row r="29" spans="1:8" ht="30" x14ac:dyDescent="0.25">
      <c r="A29" s="14" t="s">
        <v>41</v>
      </c>
      <c r="B29" s="13" t="s">
        <v>42</v>
      </c>
      <c r="C29" s="14" t="s">
        <v>82</v>
      </c>
      <c r="D29" s="13" t="s">
        <v>102</v>
      </c>
      <c r="H29" s="3"/>
    </row>
    <row r="30" spans="1:8" ht="31.5" customHeight="1" x14ac:dyDescent="0.25">
      <c r="A30" s="11" t="s">
        <v>45</v>
      </c>
      <c r="B30" s="12" t="s">
        <v>120</v>
      </c>
      <c r="C30" s="11" t="s">
        <v>8</v>
      </c>
      <c r="D30" s="15">
        <f>12990+11569.25</f>
        <v>24559.25</v>
      </c>
      <c r="H30" s="3"/>
    </row>
    <row r="31" spans="1:8" x14ac:dyDescent="0.25">
      <c r="A31" s="11" t="s">
        <v>46</v>
      </c>
      <c r="B31" s="12" t="s">
        <v>87</v>
      </c>
      <c r="C31" s="11" t="s">
        <v>88</v>
      </c>
      <c r="D31" s="11">
        <v>4990</v>
      </c>
      <c r="H31" s="3"/>
    </row>
    <row r="32" spans="1:8" ht="45" x14ac:dyDescent="0.25">
      <c r="A32" s="11" t="s">
        <v>47</v>
      </c>
      <c r="B32" s="12" t="s">
        <v>7</v>
      </c>
      <c r="C32" s="11" t="s">
        <v>8</v>
      </c>
      <c r="D32" s="11">
        <v>228500</v>
      </c>
      <c r="H32" s="3"/>
    </row>
    <row r="33" spans="1:8" x14ac:dyDescent="0.25">
      <c r="A33" s="11" t="s">
        <v>48</v>
      </c>
      <c r="B33" s="12" t="s">
        <v>95</v>
      </c>
      <c r="C33" s="11" t="s">
        <v>97</v>
      </c>
      <c r="D33" s="11">
        <f>4740*2</f>
        <v>9480</v>
      </c>
      <c r="H33" s="3"/>
    </row>
    <row r="34" spans="1:8" x14ac:dyDescent="0.25">
      <c r="A34" s="16" t="s">
        <v>49</v>
      </c>
      <c r="B34" s="11" t="s">
        <v>51</v>
      </c>
      <c r="C34" s="11"/>
      <c r="D34" s="17">
        <f>SUM(D30:D33)</f>
        <v>267529.25</v>
      </c>
    </row>
    <row r="35" spans="1:8" ht="31.5" customHeight="1" x14ac:dyDescent="0.25">
      <c r="A35" s="14" t="s">
        <v>66</v>
      </c>
      <c r="B35" s="13" t="s">
        <v>84</v>
      </c>
      <c r="C35" s="14" t="s">
        <v>86</v>
      </c>
      <c r="D35" s="13" t="s">
        <v>98</v>
      </c>
      <c r="H35" s="3"/>
    </row>
    <row r="36" spans="1:8" x14ac:dyDescent="0.25">
      <c r="A36" s="16" t="s">
        <v>83</v>
      </c>
      <c r="B36" s="14" t="s">
        <v>121</v>
      </c>
      <c r="C36" s="11"/>
      <c r="D36" s="17">
        <v>0</v>
      </c>
    </row>
    <row r="40" spans="1:8" x14ac:dyDescent="0.25">
      <c r="B40" s="10" t="s">
        <v>77</v>
      </c>
    </row>
    <row r="42" spans="1:8" s="7" customFormat="1" x14ac:dyDescent="0.25">
      <c r="A42" s="10" t="s">
        <v>59</v>
      </c>
      <c r="B42" s="10"/>
      <c r="C42" s="10"/>
      <c r="D42" s="10">
        <v>1177286.77</v>
      </c>
    </row>
    <row r="44" spans="1:8" ht="30" x14ac:dyDescent="0.25">
      <c r="A44" s="11" t="s">
        <v>1</v>
      </c>
      <c r="B44" s="12" t="s">
        <v>2</v>
      </c>
      <c r="C44" s="11" t="s">
        <v>57</v>
      </c>
      <c r="D44" s="11" t="s">
        <v>58</v>
      </c>
    </row>
    <row r="45" spans="1:8" ht="60" x14ac:dyDescent="0.25">
      <c r="A45" s="11" t="s">
        <v>60</v>
      </c>
      <c r="B45" s="11" t="s">
        <v>61</v>
      </c>
      <c r="C45" s="12" t="s">
        <v>62</v>
      </c>
      <c r="D45" s="11">
        <f>663355.4+200333.33</f>
        <v>863688.73</v>
      </c>
    </row>
    <row r="46" spans="1:8" x14ac:dyDescent="0.25">
      <c r="A46" s="11" t="s">
        <v>21</v>
      </c>
      <c r="B46" s="11" t="s">
        <v>63</v>
      </c>
      <c r="C46" s="11"/>
      <c r="D46" s="11">
        <f>2970.96+34901.59</f>
        <v>37872.549999999996</v>
      </c>
    </row>
    <row r="47" spans="1:8" x14ac:dyDescent="0.25">
      <c r="A47" s="11" t="s">
        <v>32</v>
      </c>
      <c r="B47" s="11" t="s">
        <v>64</v>
      </c>
      <c r="C47" s="11"/>
      <c r="D47" s="11">
        <v>39669</v>
      </c>
    </row>
    <row r="48" spans="1:8" x14ac:dyDescent="0.25">
      <c r="A48" s="11" t="s">
        <v>41</v>
      </c>
      <c r="B48" s="11" t="s">
        <v>105</v>
      </c>
      <c r="C48" s="11" t="s">
        <v>106</v>
      </c>
      <c r="D48" s="11">
        <f>12116+1000</f>
        <v>13116</v>
      </c>
    </row>
    <row r="49" spans="1:4" x14ac:dyDescent="0.25">
      <c r="A49" s="11" t="s">
        <v>66</v>
      </c>
      <c r="B49" s="11" t="s">
        <v>107</v>
      </c>
      <c r="C49" s="11"/>
      <c r="D49" s="11">
        <v>50000</v>
      </c>
    </row>
    <row r="50" spans="1:4" ht="29.25" customHeight="1" x14ac:dyDescent="0.25">
      <c r="A50" s="11" t="s">
        <v>69</v>
      </c>
      <c r="B50" s="11" t="s">
        <v>103</v>
      </c>
      <c r="C50" s="12" t="s">
        <v>104</v>
      </c>
      <c r="D50" s="11">
        <v>18861.5</v>
      </c>
    </row>
    <row r="51" spans="1:4" ht="30" customHeight="1" x14ac:dyDescent="0.25">
      <c r="A51" s="11" t="s">
        <v>71</v>
      </c>
      <c r="B51" s="12" t="s">
        <v>108</v>
      </c>
      <c r="C51" s="11" t="s">
        <v>68</v>
      </c>
      <c r="D51" s="11">
        <v>39027</v>
      </c>
    </row>
    <row r="52" spans="1:4" x14ac:dyDescent="0.25">
      <c r="A52" s="11" t="s">
        <v>73</v>
      </c>
      <c r="B52" s="11" t="s">
        <v>70</v>
      </c>
      <c r="C52" s="11" t="s">
        <v>68</v>
      </c>
      <c r="D52" s="11">
        <v>57000</v>
      </c>
    </row>
    <row r="53" spans="1:4" x14ac:dyDescent="0.25">
      <c r="A53" s="11" t="s">
        <v>110</v>
      </c>
      <c r="B53" s="11" t="s">
        <v>109</v>
      </c>
      <c r="C53" s="11" t="s">
        <v>122</v>
      </c>
      <c r="D53" s="11">
        <v>15000</v>
      </c>
    </row>
    <row r="54" spans="1:4" ht="29.25" customHeight="1" x14ac:dyDescent="0.25">
      <c r="A54" s="11" t="s">
        <v>111</v>
      </c>
      <c r="B54" s="11" t="s">
        <v>72</v>
      </c>
      <c r="C54" s="12" t="s">
        <v>123</v>
      </c>
      <c r="D54" s="11">
        <v>43051.99</v>
      </c>
    </row>
    <row r="55" spans="1:4" x14ac:dyDescent="0.25">
      <c r="A55" s="11" t="s">
        <v>112</v>
      </c>
      <c r="B55" s="11" t="s">
        <v>74</v>
      </c>
      <c r="C55" s="11"/>
      <c r="D55" s="14">
        <f>SUM(D45:D54)</f>
        <v>1177286.77</v>
      </c>
    </row>
  </sheetData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AE0A-8D9B-4D38-8F3D-C141CD5F167A}">
  <sheetPr>
    <pageSetUpPr fitToPage="1"/>
  </sheetPr>
  <dimension ref="A1:H49"/>
  <sheetViews>
    <sheetView topLeftCell="A49" workbookViewId="0">
      <selection activeCell="J7" sqref="J7"/>
    </sheetView>
  </sheetViews>
  <sheetFormatPr defaultRowHeight="15" x14ac:dyDescent="0.25"/>
  <cols>
    <col min="1" max="1" width="7.140625" customWidth="1"/>
    <col min="2" max="2" width="36.140625" customWidth="1"/>
    <col min="3" max="3" width="21.28515625" customWidth="1"/>
    <col min="4" max="4" width="16.5703125" customWidth="1"/>
  </cols>
  <sheetData>
    <row r="1" spans="1:8" x14ac:dyDescent="0.25">
      <c r="B1" s="7" t="s">
        <v>0</v>
      </c>
    </row>
    <row r="3" spans="1:8" x14ac:dyDescent="0.25">
      <c r="B3" s="7" t="s">
        <v>55</v>
      </c>
    </row>
    <row r="5" spans="1:8" x14ac:dyDescent="0.25">
      <c r="A5" s="7" t="s">
        <v>75</v>
      </c>
      <c r="B5" s="7"/>
    </row>
    <row r="7" spans="1:8" ht="45" x14ac:dyDescent="0.25">
      <c r="A7" s="1" t="s">
        <v>1</v>
      </c>
      <c r="B7" s="2" t="s">
        <v>2</v>
      </c>
      <c r="C7" s="2" t="s">
        <v>3</v>
      </c>
      <c r="D7" s="1" t="s">
        <v>4</v>
      </c>
    </row>
    <row r="8" spans="1:8" ht="30" x14ac:dyDescent="0.25">
      <c r="A8" s="1">
        <v>1</v>
      </c>
      <c r="B8" s="4" t="s">
        <v>5</v>
      </c>
      <c r="C8" s="5" t="s">
        <v>20</v>
      </c>
      <c r="D8" s="4" t="s">
        <v>23</v>
      </c>
      <c r="H8" s="3"/>
    </row>
    <row r="9" spans="1:8" ht="45" x14ac:dyDescent="0.25">
      <c r="A9" s="1" t="s">
        <v>6</v>
      </c>
      <c r="B9" s="2" t="s">
        <v>7</v>
      </c>
      <c r="C9" s="1" t="s">
        <v>8</v>
      </c>
      <c r="D9" s="1">
        <v>149378.49</v>
      </c>
      <c r="H9" s="3"/>
    </row>
    <row r="10" spans="1:8" x14ac:dyDescent="0.25">
      <c r="A10" s="1" t="s">
        <v>9</v>
      </c>
      <c r="B10" s="2" t="s">
        <v>10</v>
      </c>
      <c r="C10" s="1" t="s">
        <v>11</v>
      </c>
      <c r="D10" s="1">
        <v>19280</v>
      </c>
      <c r="H10" s="3"/>
    </row>
    <row r="11" spans="1:8" x14ac:dyDescent="0.25">
      <c r="A11" s="1" t="s">
        <v>12</v>
      </c>
      <c r="B11" s="2" t="s">
        <v>13</v>
      </c>
      <c r="C11" s="1" t="s">
        <v>14</v>
      </c>
      <c r="D11" s="1">
        <v>128563.41</v>
      </c>
      <c r="H11" s="3"/>
    </row>
    <row r="12" spans="1:8" ht="45" x14ac:dyDescent="0.25">
      <c r="A12" s="1" t="s">
        <v>15</v>
      </c>
      <c r="B12" s="2" t="s">
        <v>16</v>
      </c>
      <c r="C12" s="1" t="s">
        <v>8</v>
      </c>
      <c r="D12" s="1">
        <v>32305.5</v>
      </c>
      <c r="H12" s="3"/>
    </row>
    <row r="13" spans="1:8" x14ac:dyDescent="0.25">
      <c r="A13" s="1" t="s">
        <v>17</v>
      </c>
      <c r="B13" s="2" t="s">
        <v>18</v>
      </c>
      <c r="C13" s="1"/>
      <c r="D13" s="1">
        <v>22339.62</v>
      </c>
      <c r="H13" s="3"/>
    </row>
    <row r="14" spans="1:8" x14ac:dyDescent="0.25">
      <c r="A14" s="1" t="s">
        <v>19</v>
      </c>
      <c r="B14" s="2" t="s">
        <v>28</v>
      </c>
      <c r="C14" s="1"/>
      <c r="D14" s="5">
        <f>SUM(D9:D13)</f>
        <v>351867.02</v>
      </c>
      <c r="H14" s="3"/>
    </row>
    <row r="15" spans="1:8" ht="30" x14ac:dyDescent="0.25">
      <c r="A15" s="1" t="s">
        <v>21</v>
      </c>
      <c r="B15" s="4" t="s">
        <v>22</v>
      </c>
      <c r="C15" s="5" t="s">
        <v>44</v>
      </c>
      <c r="D15" s="4" t="s">
        <v>31</v>
      </c>
      <c r="H15" s="3"/>
    </row>
    <row r="16" spans="1:8" x14ac:dyDescent="0.25">
      <c r="A16" s="1" t="s">
        <v>24</v>
      </c>
      <c r="B16" s="2" t="s">
        <v>10</v>
      </c>
      <c r="C16" s="1" t="s">
        <v>11</v>
      </c>
      <c r="D16" s="1">
        <v>19280</v>
      </c>
      <c r="H16" s="3"/>
    </row>
    <row r="17" spans="1:8" ht="45" x14ac:dyDescent="0.25">
      <c r="A17" s="1" t="s">
        <v>25</v>
      </c>
      <c r="B17" s="2" t="s">
        <v>16</v>
      </c>
      <c r="C17" s="1" t="s">
        <v>8</v>
      </c>
      <c r="D17" s="1">
        <v>32305.5</v>
      </c>
      <c r="H17" s="3"/>
    </row>
    <row r="18" spans="1:8" x14ac:dyDescent="0.25">
      <c r="A18" s="1" t="s">
        <v>26</v>
      </c>
      <c r="B18" s="2" t="s">
        <v>13</v>
      </c>
      <c r="C18" s="1" t="s">
        <v>27</v>
      </c>
      <c r="D18" s="1">
        <v>69904.5</v>
      </c>
      <c r="H18" s="3"/>
    </row>
    <row r="19" spans="1:8" x14ac:dyDescent="0.25">
      <c r="A19" s="1" t="s">
        <v>26</v>
      </c>
      <c r="B19" s="2" t="s">
        <v>18</v>
      </c>
      <c r="C19" s="1"/>
      <c r="D19" s="1">
        <v>6958</v>
      </c>
      <c r="H19" s="3"/>
    </row>
    <row r="20" spans="1:8" x14ac:dyDescent="0.25">
      <c r="A20" s="1" t="s">
        <v>29</v>
      </c>
      <c r="B20" s="2" t="s">
        <v>30</v>
      </c>
      <c r="C20" s="1"/>
      <c r="D20" s="5">
        <f>SUM(D16:D19)</f>
        <v>128448</v>
      </c>
      <c r="H20" s="3"/>
    </row>
    <row r="21" spans="1:8" ht="30" x14ac:dyDescent="0.25">
      <c r="A21" s="5" t="s">
        <v>32</v>
      </c>
      <c r="B21" s="4" t="s">
        <v>33</v>
      </c>
      <c r="C21" s="5" t="s">
        <v>43</v>
      </c>
      <c r="D21" s="4" t="s">
        <v>40</v>
      </c>
      <c r="H21" s="3"/>
    </row>
    <row r="22" spans="1:8" x14ac:dyDescent="0.25">
      <c r="A22" s="1" t="s">
        <v>34</v>
      </c>
      <c r="B22" s="2" t="s">
        <v>10</v>
      </c>
      <c r="C22" s="1" t="s">
        <v>11</v>
      </c>
      <c r="D22" s="1">
        <v>19280</v>
      </c>
      <c r="H22" s="3"/>
    </row>
    <row r="23" spans="1:8" x14ac:dyDescent="0.25">
      <c r="A23" s="1" t="s">
        <v>35</v>
      </c>
      <c r="B23" s="2" t="s">
        <v>13</v>
      </c>
      <c r="C23" s="1" t="s">
        <v>27</v>
      </c>
      <c r="D23" s="1">
        <v>69562</v>
      </c>
      <c r="H23" s="3"/>
    </row>
    <row r="24" spans="1:8" ht="45" x14ac:dyDescent="0.25">
      <c r="A24" s="1" t="s">
        <v>36</v>
      </c>
      <c r="B24" s="2" t="s">
        <v>16</v>
      </c>
      <c r="C24" s="1" t="s">
        <v>8</v>
      </c>
      <c r="D24" s="1">
        <v>32305.5</v>
      </c>
      <c r="H24" s="3"/>
    </row>
    <row r="25" spans="1:8" x14ac:dyDescent="0.25">
      <c r="A25" s="1" t="s">
        <v>37</v>
      </c>
      <c r="B25" s="2" t="s">
        <v>18</v>
      </c>
      <c r="C25" s="1"/>
      <c r="D25" s="1">
        <v>28200</v>
      </c>
      <c r="H25" s="3"/>
    </row>
    <row r="26" spans="1:8" x14ac:dyDescent="0.25">
      <c r="A26" s="1" t="s">
        <v>38</v>
      </c>
      <c r="B26" s="2" t="s">
        <v>39</v>
      </c>
      <c r="C26" s="1"/>
      <c r="D26" s="5">
        <f>SUM(D22:D25)</f>
        <v>149347.5</v>
      </c>
      <c r="H26" s="3"/>
    </row>
    <row r="27" spans="1:8" ht="30" x14ac:dyDescent="0.25">
      <c r="A27" s="5" t="s">
        <v>41</v>
      </c>
      <c r="B27" s="4" t="s">
        <v>42</v>
      </c>
      <c r="C27" s="5">
        <v>252</v>
      </c>
      <c r="D27" s="4" t="s">
        <v>54</v>
      </c>
      <c r="H27" s="3"/>
    </row>
    <row r="28" spans="1:8" x14ac:dyDescent="0.25">
      <c r="A28" s="1" t="s">
        <v>45</v>
      </c>
      <c r="B28" s="2" t="s">
        <v>53</v>
      </c>
      <c r="C28" s="1" t="s">
        <v>52</v>
      </c>
      <c r="D28" s="1">
        <v>59040</v>
      </c>
      <c r="H28" s="3"/>
    </row>
    <row r="29" spans="1:8" x14ac:dyDescent="0.25">
      <c r="A29" s="1" t="s">
        <v>46</v>
      </c>
      <c r="B29" s="2" t="s">
        <v>10</v>
      </c>
      <c r="C29" s="1" t="s">
        <v>11</v>
      </c>
      <c r="D29" s="1">
        <v>19280</v>
      </c>
      <c r="H29" s="3"/>
    </row>
    <row r="30" spans="1:8" ht="45" x14ac:dyDescent="0.25">
      <c r="A30" s="1" t="s">
        <v>47</v>
      </c>
      <c r="B30" s="2" t="s">
        <v>7</v>
      </c>
      <c r="C30" s="1" t="s">
        <v>8</v>
      </c>
      <c r="D30" s="1">
        <v>149378.49</v>
      </c>
      <c r="H30" s="3"/>
    </row>
    <row r="31" spans="1:8" x14ac:dyDescent="0.25">
      <c r="A31" s="1" t="s">
        <v>48</v>
      </c>
      <c r="B31" s="2" t="s">
        <v>18</v>
      </c>
      <c r="C31" s="1"/>
      <c r="D31" s="1">
        <v>14375</v>
      </c>
      <c r="H31" s="3"/>
    </row>
    <row r="32" spans="1:8" ht="45" x14ac:dyDescent="0.25">
      <c r="A32" s="1" t="s">
        <v>49</v>
      </c>
      <c r="B32" s="2" t="s">
        <v>16</v>
      </c>
      <c r="C32" s="1" t="s">
        <v>8</v>
      </c>
      <c r="D32" s="1">
        <v>32305.5</v>
      </c>
      <c r="H32" s="3"/>
    </row>
    <row r="33" spans="1:4" x14ac:dyDescent="0.25">
      <c r="A33" s="6" t="s">
        <v>50</v>
      </c>
      <c r="B33" s="1" t="s">
        <v>51</v>
      </c>
      <c r="C33" s="1"/>
      <c r="D33" s="5">
        <f>SUM(D28:D32)</f>
        <v>274378.99</v>
      </c>
    </row>
    <row r="37" spans="1:4" x14ac:dyDescent="0.25">
      <c r="B37" s="7" t="s">
        <v>56</v>
      </c>
    </row>
    <row r="39" spans="1:4" s="7" customFormat="1" x14ac:dyDescent="0.25">
      <c r="A39" s="7" t="s">
        <v>59</v>
      </c>
      <c r="D39" s="7">
        <v>607027.68000000005</v>
      </c>
    </row>
    <row r="41" spans="1:4" ht="30" x14ac:dyDescent="0.25">
      <c r="A41" s="1" t="s">
        <v>1</v>
      </c>
      <c r="B41" s="2" t="s">
        <v>2</v>
      </c>
      <c r="C41" s="1" t="s">
        <v>57</v>
      </c>
      <c r="D41" s="1" t="s">
        <v>58</v>
      </c>
    </row>
    <row r="42" spans="1:4" ht="60" x14ac:dyDescent="0.25">
      <c r="A42" s="1" t="s">
        <v>60</v>
      </c>
      <c r="B42" s="1" t="s">
        <v>61</v>
      </c>
      <c r="C42" s="2" t="s">
        <v>62</v>
      </c>
      <c r="D42" s="1">
        <v>314300.64</v>
      </c>
    </row>
    <row r="43" spans="1:4" x14ac:dyDescent="0.25">
      <c r="A43" s="1" t="s">
        <v>21</v>
      </c>
      <c r="B43" s="1" t="s">
        <v>63</v>
      </c>
      <c r="C43" s="1"/>
      <c r="D43" s="1">
        <v>58165.120000000003</v>
      </c>
    </row>
    <row r="44" spans="1:4" x14ac:dyDescent="0.25">
      <c r="A44" s="1" t="s">
        <v>32</v>
      </c>
      <c r="B44" s="1" t="s">
        <v>64</v>
      </c>
      <c r="C44" s="1"/>
      <c r="D44" s="1">
        <v>38552</v>
      </c>
    </row>
    <row r="45" spans="1:4" x14ac:dyDescent="0.25">
      <c r="A45" s="1" t="s">
        <v>41</v>
      </c>
      <c r="B45" s="1" t="s">
        <v>65</v>
      </c>
      <c r="C45" s="1" t="s">
        <v>33</v>
      </c>
      <c r="D45" s="1">
        <v>61870</v>
      </c>
    </row>
    <row r="46" spans="1:4" ht="60" x14ac:dyDescent="0.25">
      <c r="A46" s="1" t="s">
        <v>66</v>
      </c>
      <c r="B46" s="2" t="s">
        <v>67</v>
      </c>
      <c r="C46" s="1" t="s">
        <v>68</v>
      </c>
      <c r="D46" s="1">
        <v>2780</v>
      </c>
    </row>
    <row r="47" spans="1:4" x14ac:dyDescent="0.25">
      <c r="A47" s="1" t="s">
        <v>69</v>
      </c>
      <c r="B47" s="1" t="s">
        <v>70</v>
      </c>
      <c r="C47" s="1" t="s">
        <v>68</v>
      </c>
      <c r="D47" s="1">
        <v>28000</v>
      </c>
    </row>
    <row r="48" spans="1:4" x14ac:dyDescent="0.25">
      <c r="A48" s="1" t="s">
        <v>71</v>
      </c>
      <c r="B48" s="1" t="s">
        <v>72</v>
      </c>
      <c r="C48" s="1" t="s">
        <v>42</v>
      </c>
      <c r="D48" s="1">
        <v>103359.92</v>
      </c>
    </row>
    <row r="49" spans="1:4" x14ac:dyDescent="0.25">
      <c r="A49" s="1" t="s">
        <v>73</v>
      </c>
      <c r="B49" s="1" t="s">
        <v>74</v>
      </c>
      <c r="C49" s="1"/>
      <c r="D49" s="5">
        <f>SUM(D42:D48)</f>
        <v>607027.68000000005</v>
      </c>
    </row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2021г</vt:lpstr>
      <vt:lpstr>2020г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2021-08-06T03:16:08Z</cp:lastPrinted>
  <dcterms:created xsi:type="dcterms:W3CDTF">2015-06-05T18:19:34Z</dcterms:created>
  <dcterms:modified xsi:type="dcterms:W3CDTF">2022-01-11T07:57:08Z</dcterms:modified>
</cp:coreProperties>
</file>